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8_{D98FD46B-28F3-432D-83ED-83A193983153}" xr6:coauthVersionLast="45" xr6:coauthVersionMax="45" xr10:uidLastSave="{00000000-0000-0000-0000-000000000000}"/>
  <bookViews>
    <workbookView xWindow="-110" yWindow="-110" windowWidth="19420" windowHeight="1042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/>
  <c r="E16" i="4"/>
  <c r="H16" i="4"/>
  <c r="E15" i="4"/>
  <c r="H15" i="4"/>
  <c r="E14" i="4"/>
  <c r="H14" i="4"/>
  <c r="G56" i="4"/>
  <c r="F56" i="4"/>
  <c r="D56" i="4"/>
  <c r="E52" i="4"/>
  <c r="H52" i="4"/>
  <c r="E48" i="4"/>
  <c r="H48" i="4"/>
  <c r="E44" i="4"/>
  <c r="H44" i="4"/>
  <c r="E54" i="4"/>
  <c r="H54" i="4"/>
  <c r="E50" i="4"/>
  <c r="H50" i="4"/>
  <c r="E46" i="4"/>
  <c r="H46" i="4"/>
  <c r="E42" i="4"/>
  <c r="E56" i="4"/>
  <c r="C56" i="4"/>
  <c r="G34" i="4"/>
  <c r="F34" i="4"/>
  <c r="E31" i="4"/>
  <c r="H31" i="4"/>
  <c r="E29" i="4"/>
  <c r="H29" i="4"/>
  <c r="E32" i="4"/>
  <c r="H32" i="4"/>
  <c r="E30" i="4"/>
  <c r="H30" i="4"/>
  <c r="E34" i="4"/>
  <c r="D34" i="4"/>
  <c r="C34" i="4"/>
  <c r="E13" i="4"/>
  <c r="H13" i="4"/>
  <c r="E12" i="4"/>
  <c r="H12" i="4"/>
  <c r="E11" i="4"/>
  <c r="H11" i="4"/>
  <c r="E10" i="4"/>
  <c r="H10" i="4"/>
  <c r="E9" i="4"/>
  <c r="H9" i="4"/>
  <c r="E8" i="4"/>
  <c r="H8" i="4"/>
  <c r="E7" i="4"/>
  <c r="H7" i="4"/>
  <c r="G20" i="4"/>
  <c r="F20" i="4"/>
  <c r="D20" i="4"/>
  <c r="C20" i="4"/>
  <c r="H34" i="4"/>
  <c r="H42" i="4"/>
  <c r="H56" i="4"/>
  <c r="H20" i="4"/>
  <c r="E20" i="4"/>
  <c r="E40" i="5"/>
  <c r="H40" i="5"/>
  <c r="E39" i="5"/>
  <c r="H39" i="5"/>
  <c r="E38" i="5"/>
  <c r="E37" i="5"/>
  <c r="E36" i="5"/>
  <c r="H37" i="5"/>
  <c r="E34" i="5"/>
  <c r="H34" i="5"/>
  <c r="E33" i="5"/>
  <c r="H33" i="5"/>
  <c r="E32" i="5"/>
  <c r="H32" i="5"/>
  <c r="E31" i="5"/>
  <c r="H31" i="5"/>
  <c r="E30" i="5"/>
  <c r="H30" i="5"/>
  <c r="E29" i="5"/>
  <c r="H29" i="5"/>
  <c r="E28" i="5"/>
  <c r="H28" i="5"/>
  <c r="E27" i="5"/>
  <c r="H27" i="5"/>
  <c r="E26" i="5"/>
  <c r="H26" i="5"/>
  <c r="E23" i="5"/>
  <c r="H23" i="5"/>
  <c r="E22" i="5"/>
  <c r="H22" i="5"/>
  <c r="E21" i="5"/>
  <c r="H21" i="5"/>
  <c r="E20" i="5"/>
  <c r="H20" i="5"/>
  <c r="E19" i="5"/>
  <c r="H19" i="5"/>
  <c r="E18" i="5"/>
  <c r="H18" i="5"/>
  <c r="E17" i="5"/>
  <c r="H17" i="5"/>
  <c r="E14" i="5"/>
  <c r="H14" i="5"/>
  <c r="E13" i="5"/>
  <c r="E12" i="5"/>
  <c r="H12" i="5"/>
  <c r="E11" i="5"/>
  <c r="H11" i="5"/>
  <c r="E10" i="5"/>
  <c r="H10" i="5"/>
  <c r="E9" i="5"/>
  <c r="H9" i="5"/>
  <c r="E8" i="5"/>
  <c r="H8" i="5"/>
  <c r="E7" i="5"/>
  <c r="H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/>
  <c r="E12" i="8"/>
  <c r="H12" i="8"/>
  <c r="E10" i="8"/>
  <c r="H10" i="8"/>
  <c r="E8" i="8"/>
  <c r="H8" i="8"/>
  <c r="E6" i="8"/>
  <c r="H6" i="8"/>
  <c r="D16" i="8"/>
  <c r="C16" i="8"/>
  <c r="E6" i="6"/>
  <c r="H6" i="6"/>
  <c r="E7" i="6"/>
  <c r="H7" i="6"/>
  <c r="E8" i="6"/>
  <c r="H8" i="6"/>
  <c r="E9" i="6"/>
  <c r="E10" i="6"/>
  <c r="H10" i="6"/>
  <c r="E11" i="6"/>
  <c r="E12" i="6"/>
  <c r="E75" i="6"/>
  <c r="H75" i="6"/>
  <c r="E71" i="6"/>
  <c r="H71" i="6"/>
  <c r="E67" i="6"/>
  <c r="H67" i="6"/>
  <c r="E63" i="6"/>
  <c r="H63" i="6"/>
  <c r="E59" i="6"/>
  <c r="H59" i="6"/>
  <c r="E55" i="6"/>
  <c r="H55" i="6"/>
  <c r="E51" i="6"/>
  <c r="H51" i="6"/>
  <c r="E39" i="6"/>
  <c r="H39" i="6"/>
  <c r="E35" i="6"/>
  <c r="H35" i="6"/>
  <c r="E31" i="6"/>
  <c r="H31" i="6"/>
  <c r="H12" i="6"/>
  <c r="H11" i="6"/>
  <c r="H9" i="6"/>
  <c r="E76" i="6"/>
  <c r="H76" i="6"/>
  <c r="E74" i="6"/>
  <c r="H74" i="6"/>
  <c r="E73" i="6"/>
  <c r="H73" i="6"/>
  <c r="E72" i="6"/>
  <c r="H72" i="6"/>
  <c r="E70" i="6"/>
  <c r="H70" i="6"/>
  <c r="C69" i="6"/>
  <c r="D69" i="6"/>
  <c r="E69" i="6"/>
  <c r="F69" i="6"/>
  <c r="H69" i="6"/>
  <c r="E68" i="6"/>
  <c r="H68" i="6"/>
  <c r="E66" i="6"/>
  <c r="H66" i="6"/>
  <c r="E64" i="6"/>
  <c r="H64" i="6"/>
  <c r="E62" i="6"/>
  <c r="H62" i="6"/>
  <c r="E61" i="6"/>
  <c r="H61" i="6"/>
  <c r="E60" i="6"/>
  <c r="H60" i="6"/>
  <c r="E58" i="6"/>
  <c r="H58" i="6"/>
  <c r="E56" i="6"/>
  <c r="H56" i="6"/>
  <c r="E54" i="6"/>
  <c r="H54" i="6"/>
  <c r="C53" i="6"/>
  <c r="D53" i="6"/>
  <c r="E53" i="6"/>
  <c r="F53" i="6"/>
  <c r="H53" i="6"/>
  <c r="E52" i="6"/>
  <c r="H52" i="6"/>
  <c r="E50" i="6"/>
  <c r="H50" i="6"/>
  <c r="E49" i="6"/>
  <c r="H49" i="6"/>
  <c r="E48" i="6"/>
  <c r="H48" i="6"/>
  <c r="E47" i="6"/>
  <c r="H47" i="6"/>
  <c r="E46" i="6"/>
  <c r="H46" i="6"/>
  <c r="E45" i="6"/>
  <c r="H45" i="6"/>
  <c r="E44" i="6"/>
  <c r="H44" i="6"/>
  <c r="E42" i="6"/>
  <c r="H42" i="6"/>
  <c r="E41" i="6"/>
  <c r="H41" i="6"/>
  <c r="E40" i="6"/>
  <c r="H40" i="6"/>
  <c r="E38" i="6"/>
  <c r="H38" i="6"/>
  <c r="E37" i="6"/>
  <c r="H37" i="6"/>
  <c r="E36" i="6"/>
  <c r="H36" i="6"/>
  <c r="E34" i="6"/>
  <c r="H34" i="6"/>
  <c r="E32" i="6"/>
  <c r="H32" i="6"/>
  <c r="E30" i="6"/>
  <c r="H30" i="6"/>
  <c r="E29" i="6"/>
  <c r="H29" i="6"/>
  <c r="E28" i="6"/>
  <c r="H28" i="6"/>
  <c r="E27" i="6"/>
  <c r="H27" i="6"/>
  <c r="E26" i="6"/>
  <c r="H26" i="6"/>
  <c r="E25" i="6"/>
  <c r="H25" i="6"/>
  <c r="E24" i="6"/>
  <c r="H24" i="6"/>
  <c r="E22" i="6"/>
  <c r="H22" i="6"/>
  <c r="E21" i="6"/>
  <c r="H21" i="6"/>
  <c r="E20" i="6"/>
  <c r="H20" i="6"/>
  <c r="E19" i="6"/>
  <c r="H19" i="6"/>
  <c r="E18" i="6"/>
  <c r="H18" i="6"/>
  <c r="E17" i="6"/>
  <c r="H17" i="6"/>
  <c r="E16" i="6"/>
  <c r="H16" i="6"/>
  <c r="E15" i="6"/>
  <c r="H15" i="6"/>
  <c r="E14" i="6"/>
  <c r="H14" i="6"/>
  <c r="G69" i="6"/>
  <c r="G65" i="6"/>
  <c r="G57" i="6"/>
  <c r="G53" i="6"/>
  <c r="G43" i="6"/>
  <c r="G33" i="6"/>
  <c r="G23" i="6"/>
  <c r="G13" i="6"/>
  <c r="G5" i="6"/>
  <c r="F65" i="6"/>
  <c r="F57" i="6"/>
  <c r="F43" i="6"/>
  <c r="F33" i="6"/>
  <c r="F23" i="6"/>
  <c r="F13" i="6"/>
  <c r="F5" i="6"/>
  <c r="D65" i="6"/>
  <c r="D57" i="6"/>
  <c r="C57" i="6"/>
  <c r="E57" i="6"/>
  <c r="H57" i="6"/>
  <c r="D43" i="6"/>
  <c r="D33" i="6"/>
  <c r="D23" i="6"/>
  <c r="D13" i="6"/>
  <c r="D5" i="6"/>
  <c r="C65" i="6"/>
  <c r="E65" i="6"/>
  <c r="H65" i="6"/>
  <c r="C43" i="6"/>
  <c r="C33" i="6"/>
  <c r="E33" i="6"/>
  <c r="C23" i="6"/>
  <c r="C13" i="6"/>
  <c r="C5" i="6"/>
  <c r="C42" i="5"/>
  <c r="E43" i="6"/>
  <c r="H43" i="6"/>
  <c r="H33" i="6"/>
  <c r="E23" i="6"/>
  <c r="H23" i="6"/>
  <c r="G77" i="6"/>
  <c r="E13" i="6"/>
  <c r="H13" i="6"/>
  <c r="H25" i="5"/>
  <c r="H16" i="5"/>
  <c r="H38" i="5"/>
  <c r="H36" i="5"/>
  <c r="D77" i="6"/>
  <c r="F77" i="6"/>
  <c r="C77" i="6"/>
  <c r="E6" i="5"/>
  <c r="H13" i="5"/>
  <c r="H6" i="5"/>
  <c r="E5" i="6"/>
  <c r="E16" i="8"/>
  <c r="D42" i="5"/>
  <c r="F42" i="5"/>
  <c r="G42" i="5"/>
  <c r="E25" i="5"/>
  <c r="E16" i="5"/>
  <c r="E42" i="5"/>
  <c r="H16" i="8"/>
  <c r="H42" i="5"/>
  <c r="E77" i="6"/>
  <c r="H5" i="6"/>
  <c r="H77" i="6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<sst xmlns="http://schemas.openxmlformats.org/spreadsheetml/2006/main" count="207" uniqueCount="146">
  <si>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</si>
  <si>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</si>
  <si>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</si>
  <si>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</si>
  <si>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</si>
  <si>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</si>
  <si>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</si>
  <si>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</si>
  <si>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</si>
  <si>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</si>
  <si>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</si>
  <si>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</si>
  <si>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</si>
  <si>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</si>
  <si>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</si>
  <si>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</si>
  <si>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</si>
  <si>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</si>
  <si>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</si>
  <si>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</si>
  <si>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</si>
  <si>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</si>
  <si>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</si>
  <si>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</si>
  <si>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</si>
  <si>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</si>
  <si>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</si>
  <si>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</si>
  <si>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</si>
  <si>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</si>
  <si>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</si>
  <si>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</si>
  <si>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</si>
  <si>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</si>
  <si>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</si>
  <si>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</si>
  <si>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</si>
  <si>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</si>
  <si>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</si>
  <si>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</si>
  <si>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</si>
  <si>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</si>
  <si>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</si>
  <si>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</si>
  <si>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</si>
  <si>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</si>
  <si>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</si>
  <si>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</si>
  <si>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</si>
  <si>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</si>
  <si>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</si>
  <si>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</si>
  <si>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</si>
  <si>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</si>
  <si>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</si>
  <si>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</si>
  <si>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</si>
  <si>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</si>
  <si>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</si>
  <si>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</si>
  <si>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</si>
  <si>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</si>
  <si>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</si>
  <si>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</si>
  <si>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</si>
  <si>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</si>
  <si>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</si>
  <si>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</si>
  <si>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</si>
  <si>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</si>
  <si>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</si>
  <si>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</si>
  <si>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</si>
  <si>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</si>
  <si>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</si>
  <si>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</si>
  <si>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</si>
  <si>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</si>
  <si>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</si>
  <si>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</si>
  <si>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</si>
  <si>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</si>
  <si>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</si>
  <si>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</si>
  <si>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</si>
  <si>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</si>
  <si>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</si>
  <si>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</si>
  <si>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</si>
  <si>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</si>
  <si>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</si>
  <si>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</si>
  <si>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</si>
  <si>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</si>
  <si>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</si>
  <si>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</si>
  <si>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</si>
  <si>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</si>
  <si>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</si>
  <si>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</si>
  <si>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</si>
  <si>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</si>
  <si>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</si>
  <si>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</si>
  <si>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</si>
  <si>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</si>
  <si>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</si>
  <si>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</si>
  <si>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</si>
  <si>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</si>
  <si>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</si>
  <si>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</si>
  <si>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</si>
  <si>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</si>
  <si>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</si>
  <si>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</si>
  <si>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</si>
  <si>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</si>
  <si>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</si>
  <si>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</si>
  <si>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</si>
  <si>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</si>
  <si>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</si>
  <si>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</si>
  <si>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</si>
  <si>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</si>
  <si>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</si>
  <si>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</si>
  <si>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MARZO DEL 2020</t>
  </si>
  <si>
    <t>JUNTA DE AGUA POTABLE Y ALCANTARILLADO DE COMONFORT, GTO.
ESTADO ANALÍTICO DEL EJERCICIO DEL PRESUPUESTO DE EGRESOS
Clasificación Económica (por Tipo de Gasto)
Del 1 de Enero al AL 31 DE MARZO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</si>
  <si>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</si>
  <si>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</si>
  <si>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</si>
  <si>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</si>
  <si>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</si>
  <si>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</si>
  <si>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</si>
  <si>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</si>
  <si>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</si>
  <si>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</si>
  <si>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</si>
  <si>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MARZO DEL 2020</t>
  </si>
  <si>
    <t>Gobierno (Federal/Estatal/Municipal) de JUNTA DE AGUA POTABLE Y ALCANTARILLADO DE COMONFORT, GTO.
Estado Analítico del Ejercicio del Presupuesto de Egresos
Clasificación Administrativa
Del 1 de Enero al AL 31 DE MARZO DEL 2020</t>
  </si>
  <si>
    <t>Sector Paraestatal del Gobierno (Federal/Estatal/Municipal) de JUNTA DE AGUA POTABLE Y ALCANTARILLADO DE COMONFORT, GTO.
Estado Analítico del Ejercicio del Presupuesto de Egresos
Clasificación Administrativa
Del 1 de Enero al AL 31 DE MARZO DEL 2020</t>
  </si>
  <si>
    <t>JUNTA DE AGUA POTABLE Y ALCANTARILLADO DE COMONFORT, GTO.
ESTADO ANALÍTICO DEL EJERCICIO DEL PRESUPUESTO DE EGRESOS
Clasificación Funcional (Finalidad y Función)
Del 1 de Enero al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</si>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</sst>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81</xdr:row>
      <xdr:rowOff>95250</xdr:rowOff>
    </xdr:from>
    <xdr:to>
      <xdr:col>5</xdr:col>
      <xdr:colOff>971551</xdr:colOff>
      <xdr:row>91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23253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21</xdr:row>
      <xdr:rowOff>114300</xdr:rowOff>
    </xdr:from>
    <xdr:to>
      <xdr:col>6</xdr:col>
      <xdr:colOff>447676</xdr:colOff>
      <xdr:row>31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719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61</xdr:row>
      <xdr:rowOff>114300</xdr:rowOff>
    </xdr:from>
    <xdr:to>
      <xdr:col>5</xdr:col>
      <xdr:colOff>904876</xdr:colOff>
      <xdr:row>71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2871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50</xdr:row>
      <xdr:rowOff>76200</xdr:rowOff>
    </xdr:from>
    <xdr:to>
      <xdr:col>5</xdr:col>
      <xdr:colOff>781051</xdr:colOff>
      <xdr:row>60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80200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opLeftCell="A58" workbookViewId="0">
      <selection activeCell="A78" sqref="A78:F78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10535545.43</v>
      </c>
      <c r="D5" s="14">
        <f>SUM(D6:D12)</f>
        <v>45600</v>
      </c>
      <c r="E5" s="14">
        <f>C5+D5</f>
        <v>10581145.43</v>
      </c>
      <c r="F5" s="14">
        <f>SUM(F6:F12)</f>
        <v>1780035.6400000001</v>
      </c>
      <c r="G5" s="14">
        <f>SUM(G6:G12)</f>
        <v>1780035.6400000001</v>
      </c>
      <c r="H5" s="14">
        <f>E5-F5</f>
        <v>8801109.7899999991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-83002</v>
      </c>
      <c r="E6" s="15">
        <f t="shared" ref="E6:E69" si="0">C6+D6</f>
        <v>3213694.05</v>
      </c>
      <c r="F6" s="15">
        <v>566548.57999999996</v>
      </c>
      <c r="G6" s="15">
        <v>566548.57999999996</v>
      </c>
      <c r="H6" s="15">
        <f t="shared" ref="H6:H69" si="1">E6-F6</f>
        <v>2647145.4699999997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0</v>
      </c>
      <c r="E7" s="15">
        <f t="shared" si="0"/>
        <v>3912059.67</v>
      </c>
      <c r="F7" s="15">
        <v>829907.41</v>
      </c>
      <c r="G7" s="15">
        <v>829907.41</v>
      </c>
      <c r="H7" s="15">
        <f t="shared" si="1"/>
        <v>3082152.26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132202</v>
      </c>
      <c r="E8" s="15">
        <f t="shared" si="0"/>
        <v>1754727.78</v>
      </c>
      <c r="F8" s="15">
        <v>66124.83</v>
      </c>
      <c r="G8" s="15">
        <v>66124.83</v>
      </c>
      <c r="H8" s="15">
        <f t="shared" si="1"/>
        <v>1688602.95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-3600</v>
      </c>
      <c r="E10" s="15">
        <f t="shared" si="0"/>
        <v>1700663.93</v>
      </c>
      <c r="F10" s="15">
        <v>317454.82</v>
      </c>
      <c r="G10" s="15">
        <v>317454.82</v>
      </c>
      <c r="H10" s="15">
        <f t="shared" si="1"/>
        <v>1383209.1099999999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2186500</v>
      </c>
      <c r="D13" s="15">
        <f>SUM(D14:D22)</f>
        <v>-223873.8</v>
      </c>
      <c r="E13" s="15">
        <f t="shared" si="0"/>
        <v>1962626.2</v>
      </c>
      <c r="F13" s="15">
        <f>SUM(F14:F22)</f>
        <v>357597.23</v>
      </c>
      <c r="G13" s="15">
        <f>SUM(G14:G22)</f>
        <v>357597.23</v>
      </c>
      <c r="H13" s="15">
        <f t="shared" si="1"/>
        <v>1605028.97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0</v>
      </c>
      <c r="E14" s="15">
        <f t="shared" si="0"/>
        <v>165500</v>
      </c>
      <c r="F14" s="15">
        <v>48385.23</v>
      </c>
      <c r="G14" s="15">
        <v>48385.23</v>
      </c>
      <c r="H14" s="15">
        <f t="shared" si="1"/>
        <v>117114.76999999999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2737</v>
      </c>
      <c r="G15" s="15">
        <v>2737</v>
      </c>
      <c r="H15" s="15">
        <f t="shared" si="1"/>
        <v>22263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0</v>
      </c>
      <c r="G16" s="15">
        <v>0</v>
      </c>
      <c r="H16" s="15">
        <f t="shared" si="1"/>
        <v>70000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-155000</v>
      </c>
      <c r="E17" s="15">
        <f t="shared" si="0"/>
        <v>531000</v>
      </c>
      <c r="F17" s="15">
        <v>97675.11</v>
      </c>
      <c r="G17" s="15">
        <v>97675.11</v>
      </c>
      <c r="H17" s="15">
        <f t="shared" si="1"/>
        <v>433324.89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23265</v>
      </c>
      <c r="G18" s="15">
        <v>23265</v>
      </c>
      <c r="H18" s="15">
        <f t="shared" si="1"/>
        <v>75235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-27600</v>
      </c>
      <c r="E19" s="15">
        <f t="shared" si="0"/>
        <v>672400</v>
      </c>
      <c r="F19" s="15">
        <v>94944.16</v>
      </c>
      <c r="G19" s="15">
        <v>94944.16</v>
      </c>
      <c r="H19" s="15">
        <f t="shared" si="1"/>
        <v>577455.84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35782.239999999998</v>
      </c>
      <c r="G20" s="15">
        <v>35782.239999999998</v>
      </c>
      <c r="H20" s="15">
        <f t="shared" si="1"/>
        <v>54217.760000000002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-61273.8</v>
      </c>
      <c r="E22" s="15">
        <f t="shared" si="0"/>
        <v>310226.2</v>
      </c>
      <c r="F22" s="15">
        <v>54808.49</v>
      </c>
      <c r="G22" s="15">
        <v>54808.49</v>
      </c>
      <c r="H22" s="15">
        <f t="shared" si="1"/>
        <v>255417.71000000002</v>
      </c>
    </row>
    <row r="23" spans="1:8" ht="10.5" x14ac:dyDescent="0.25">
      <c r="A23" s="48" t="s">
        <v>63</v>
      </c>
      <c r="B23" s="7"/>
      <c r="C23" s="15">
        <f>SUM(C24:C32)</f>
        <v>11660157.91</v>
      </c>
      <c r="D23" s="15">
        <f>SUM(D24:D32)</f>
        <v>37773.799999999988</v>
      </c>
      <c r="E23" s="15">
        <f t="shared" si="0"/>
        <v>11697931.710000001</v>
      </c>
      <c r="F23" s="15">
        <f>SUM(F24:F32)</f>
        <v>4086373.04</v>
      </c>
      <c r="G23" s="15">
        <f>SUM(G24:G32)</f>
        <v>4086373.04</v>
      </c>
      <c r="H23" s="15">
        <f t="shared" si="1"/>
        <v>7611558.6700000009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0</v>
      </c>
      <c r="E24" s="15">
        <f t="shared" si="0"/>
        <v>8679255.2400000002</v>
      </c>
      <c r="F24" s="15">
        <v>3443480.86</v>
      </c>
      <c r="G24" s="15">
        <v>3443480.86</v>
      </c>
      <c r="H24" s="15">
        <f t="shared" si="1"/>
        <v>5235774.3800000008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-65000</v>
      </c>
      <c r="E25" s="15">
        <f t="shared" si="0"/>
        <v>90000</v>
      </c>
      <c r="F25" s="15">
        <v>4716.9799999999996</v>
      </c>
      <c r="G25" s="15">
        <v>4716.9799999999996</v>
      </c>
      <c r="H25" s="15">
        <f t="shared" si="1"/>
        <v>85283.02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300000</v>
      </c>
      <c r="E26" s="15">
        <f t="shared" si="0"/>
        <v>500000</v>
      </c>
      <c r="F26" s="15">
        <v>8680</v>
      </c>
      <c r="G26" s="15">
        <v>8680</v>
      </c>
      <c r="H26" s="15">
        <f t="shared" si="1"/>
        <v>491320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-56726.2</v>
      </c>
      <c r="E27" s="15">
        <f t="shared" si="0"/>
        <v>94273.8</v>
      </c>
      <c r="F27" s="15">
        <v>90333.2</v>
      </c>
      <c r="G27" s="15">
        <v>90333.2</v>
      </c>
      <c r="H27" s="15">
        <f t="shared" si="1"/>
        <v>3940.6000000000058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-140500</v>
      </c>
      <c r="E28" s="15">
        <f t="shared" si="0"/>
        <v>350000</v>
      </c>
      <c r="F28" s="15">
        <v>171178</v>
      </c>
      <c r="G28" s="15">
        <v>171178</v>
      </c>
      <c r="H28" s="15">
        <f t="shared" si="1"/>
        <v>178822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0</v>
      </c>
      <c r="E29" s="15">
        <f t="shared" si="0"/>
        <v>55700</v>
      </c>
      <c r="F29" s="15">
        <v>16510</v>
      </c>
      <c r="G29" s="15">
        <v>16510</v>
      </c>
      <c r="H29" s="15">
        <f t="shared" si="1"/>
        <v>39190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147</v>
      </c>
      <c r="G30" s="15">
        <v>147</v>
      </c>
      <c r="H30" s="15">
        <f t="shared" si="1"/>
        <v>8853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0</v>
      </c>
      <c r="E32" s="15">
        <f t="shared" si="0"/>
        <v>1918202.67</v>
      </c>
      <c r="F32" s="15">
        <v>351327</v>
      </c>
      <c r="G32" s="15">
        <v>351327</v>
      </c>
      <c r="H32" s="15">
        <f t="shared" si="1"/>
        <v>1566875.67</v>
      </c>
    </row>
    <row r="33" spans="1:8" ht="10.5" x14ac:dyDescent="0.25">
      <c r="A33" s="48" t="s">
        <v>64</v>
      </c>
      <c r="B33" s="7"/>
      <c r="C33" s="15">
        <f>SUM(C34:C42)</f>
        <v>61035.32</v>
      </c>
      <c r="D33" s="15">
        <f>SUM(D34:D42)</f>
        <v>46500</v>
      </c>
      <c r="E33" s="15">
        <f t="shared" si="0"/>
        <v>107535.32</v>
      </c>
      <c r="F33" s="15">
        <f>SUM(F34:F42)</f>
        <v>19588.939999999999</v>
      </c>
      <c r="G33" s="15">
        <f>SUM(G34:G42)</f>
        <v>19588.939999999999</v>
      </c>
      <c r="H33" s="15">
        <f t="shared" si="1"/>
        <v>87946.38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46500</v>
      </c>
      <c r="E37" s="15">
        <f t="shared" si="0"/>
        <v>46500</v>
      </c>
      <c r="F37" s="15">
        <v>0</v>
      </c>
      <c r="G37" s="15">
        <v>0</v>
      </c>
      <c r="H37" s="15">
        <f t="shared" si="1"/>
        <v>46500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19588.939999999999</v>
      </c>
      <c r="G38" s="15">
        <v>19588.939999999999</v>
      </c>
      <c r="H38" s="15">
        <f t="shared" si="1"/>
        <v>41446.380000000005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120000</v>
      </c>
      <c r="D43" s="15">
        <f>SUM(D44:D52)</f>
        <v>94000</v>
      </c>
      <c r="E43" s="15">
        <f t="shared" si="0"/>
        <v>214000</v>
      </c>
      <c r="F43" s="15">
        <f>SUM(F44:F52)</f>
        <v>93986.55</v>
      </c>
      <c r="G43" s="15">
        <f>SUM(G44:G52)</f>
        <v>93986.55</v>
      </c>
      <c r="H43" s="15">
        <f t="shared" si="1"/>
        <v>120013.45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0</v>
      </c>
      <c r="G44" s="15">
        <v>0</v>
      </c>
      <c r="H44" s="15">
        <f t="shared" si="1"/>
        <v>46000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0</v>
      </c>
      <c r="E47" s="15">
        <f t="shared" si="0"/>
        <v>44000</v>
      </c>
      <c r="F47" s="15">
        <v>0</v>
      </c>
      <c r="G47" s="15">
        <v>0</v>
      </c>
      <c r="H47" s="15">
        <f t="shared" si="1"/>
        <v>44000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94000</v>
      </c>
      <c r="E49" s="15">
        <f t="shared" si="0"/>
        <v>124000</v>
      </c>
      <c r="F49" s="15">
        <v>93986.55</v>
      </c>
      <c r="G49" s="15">
        <v>93986.55</v>
      </c>
      <c r="H49" s="15">
        <f t="shared" si="1"/>
        <v>30013.449999999997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6337581.4000000004</v>
      </c>
      <c r="G77" s="17">
        <f t="shared" si="4"/>
        <v>6337581.4000000004</v>
      </c>
      <c r="H77" s="17">
        <f t="shared" si="4"/>
        <v>18225657.259999998</v>
      </c>
    </row>
    <row r="78" spans="1:8" x14ac:dyDescent="0.2">
      <c r="A78" s="63" t="s">
        <v>145</v>
      </c>
      <c r="B78" s="63"/>
      <c r="C78" s="63"/>
      <c r="D78" s="63"/>
      <c r="E78" s="63"/>
      <c r="F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8:F7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zoomScaleNormal="100" workbookViewId="0">
      <selection activeCell="G33" sqref="G33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-94000</v>
      </c>
      <c r="E6" s="50">
        <f>C6+D6</f>
        <v>24288203.34</v>
      </c>
      <c r="F6" s="50">
        <v>6224005.9100000001</v>
      </c>
      <c r="G6" s="50">
        <v>6224005.9100000001</v>
      </c>
      <c r="H6" s="50">
        <f>E6-F6</f>
        <v>18064197.43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94000</v>
      </c>
      <c r="E8" s="50">
        <f>C8+D8</f>
        <v>214000</v>
      </c>
      <c r="F8" s="50">
        <v>93986.55</v>
      </c>
      <c r="G8" s="50">
        <v>93986.55</v>
      </c>
      <c r="H8" s="50">
        <f>E8-F8</f>
        <v>120013.45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19588.939999999999</v>
      </c>
      <c r="G12" s="50">
        <v>19588.939999999999</v>
      </c>
      <c r="H12" s="50">
        <f>E12-F12</f>
        <v>41446.380000000005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6337581.4000000004</v>
      </c>
      <c r="G16" s="17">
        <f t="shared" si="0"/>
        <v>6337581.4000000004</v>
      </c>
      <c r="H16" s="17">
        <f t="shared" si="0"/>
        <v>18225657.259999998</v>
      </c>
    </row>
    <row r="17" spans="1:6" x14ac:dyDescent="0.2">
      <c r="A17" s="63" t="s">
        <v>145</v>
      </c>
      <c r="B17" s="63"/>
      <c r="C17" s="63"/>
      <c r="D17" s="63"/>
      <c r="E17" s="63"/>
      <c r="F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17:F17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46500</v>
      </c>
      <c r="E7" s="15">
        <f>C7+D7</f>
        <v>2455295.79</v>
      </c>
      <c r="F7" s="15">
        <v>447214.88</v>
      </c>
      <c r="G7" s="15">
        <v>447214.88</v>
      </c>
      <c r="H7" s="15">
        <f>E7-F7</f>
        <v>2008080.9100000001</v>
      </c>
    </row>
    <row r="8" spans="1:8" x14ac:dyDescent="0.2">
      <c r="A8" s="4" t="s">
        <v>131</v>
      </c>
      <c r="B8" s="22"/>
      <c r="C8" s="15">
        <v>3709095.33</v>
      </c>
      <c r="D8" s="15">
        <v>279273.8</v>
      </c>
      <c r="E8" s="15">
        <f t="shared" ref="E8:E13" si="0">C8+D8</f>
        <v>3988369.13</v>
      </c>
      <c r="F8" s="15">
        <v>683040.75</v>
      </c>
      <c r="G8" s="15">
        <v>683040.75</v>
      </c>
      <c r="H8" s="15">
        <f t="shared" ref="H8:H13" si="1">E8-F8</f>
        <v>3305328.38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25872.080000000002</v>
      </c>
      <c r="G9" s="15">
        <v>25872.080000000002</v>
      </c>
      <c r="H9" s="15">
        <f t="shared" si="1"/>
        <v>120774.15000000001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25872.080000000002</v>
      </c>
      <c r="G10" s="15">
        <v>25872.080000000002</v>
      </c>
      <c r="H10" s="15">
        <f t="shared" si="1"/>
        <v>111774.15000000001</v>
      </c>
    </row>
    <row r="11" spans="1:8" x14ac:dyDescent="0.2">
      <c r="A11" s="4" t="s">
        <v>134</v>
      </c>
      <c r="B11" s="22"/>
      <c r="C11" s="15">
        <v>383769.93</v>
      </c>
      <c r="D11" s="15">
        <v>0</v>
      </c>
      <c r="E11" s="15">
        <f t="shared" si="0"/>
        <v>383769.93</v>
      </c>
      <c r="F11" s="15">
        <v>45744.72</v>
      </c>
      <c r="G11" s="15">
        <v>45744.72</v>
      </c>
      <c r="H11" s="15">
        <f t="shared" si="1"/>
        <v>338025.20999999996</v>
      </c>
    </row>
    <row r="12" spans="1:8" x14ac:dyDescent="0.2">
      <c r="A12" s="4" t="s">
        <v>135</v>
      </c>
      <c r="B12" s="22"/>
      <c r="C12" s="15">
        <v>215846.23</v>
      </c>
      <c r="D12" s="15">
        <v>0</v>
      </c>
      <c r="E12" s="15">
        <f t="shared" si="0"/>
        <v>215846.23</v>
      </c>
      <c r="F12" s="15">
        <v>41751.03</v>
      </c>
      <c r="G12" s="15">
        <v>41751.03</v>
      </c>
      <c r="H12" s="15">
        <f t="shared" si="1"/>
        <v>174095.2</v>
      </c>
    </row>
    <row r="13" spans="1:8" x14ac:dyDescent="0.2">
      <c r="A13" s="4" t="s">
        <v>136</v>
      </c>
      <c r="B13" s="22"/>
      <c r="C13" s="15">
        <v>2398841.12</v>
      </c>
      <c r="D13" s="15">
        <v>-34000</v>
      </c>
      <c r="E13" s="15">
        <f t="shared" si="0"/>
        <v>2364841.12</v>
      </c>
      <c r="F13" s="15">
        <v>398539.23</v>
      </c>
      <c r="G13" s="15">
        <v>398539.23</v>
      </c>
      <c r="H13" s="15">
        <f t="shared" si="1"/>
        <v>1966301.8900000001</v>
      </c>
    </row>
    <row r="14" spans="1:8" x14ac:dyDescent="0.2">
      <c r="A14" s="4" t="s">
        <v>137</v>
      </c>
      <c r="B14" s="22"/>
      <c r="C14" s="15">
        <v>645304.11</v>
      </c>
      <c r="D14" s="15">
        <v>0</v>
      </c>
      <c r="E14" s="15">
        <f t="shared" ref="E14" si="2">C14+D14</f>
        <v>645304.11</v>
      </c>
      <c r="F14" s="15">
        <v>213281.21</v>
      </c>
      <c r="G14" s="15">
        <v>213281.21</v>
      </c>
      <c r="H14" s="15">
        <f t="shared" ref="H14" si="3">E14-F14</f>
        <v>432022.9</v>
      </c>
    </row>
    <row r="15" spans="1:8" x14ac:dyDescent="0.2">
      <c r="A15" s="4" t="s">
        <v>138</v>
      </c>
      <c r="B15" s="22"/>
      <c r="C15" s="15">
        <v>272472.38</v>
      </c>
      <c r="D15" s="15">
        <v>0</v>
      </c>
      <c r="E15" s="15">
        <f t="shared" ref="E15" si="4">C15+D15</f>
        <v>272472.38</v>
      </c>
      <c r="F15" s="15">
        <v>47936.37</v>
      </c>
      <c r="G15" s="15">
        <v>47936.37</v>
      </c>
      <c r="H15" s="15">
        <f t="shared" ref="H15" si="5">E15-F15</f>
        <v>224536.01</v>
      </c>
    </row>
    <row r="16" spans="1:8" x14ac:dyDescent="0.2">
      <c r="A16" s="4" t="s">
        <v>139</v>
      </c>
      <c r="B16" s="22"/>
      <c r="C16" s="15">
        <v>10930264.300000001</v>
      </c>
      <c r="D16" s="15">
        <v>-33273.800000000003</v>
      </c>
      <c r="E16" s="15">
        <f t="shared" ref="E16" si="6">C16+D16</f>
        <v>10896990.5</v>
      </c>
      <c r="F16" s="15">
        <v>3913487.25</v>
      </c>
      <c r="G16" s="15">
        <v>3913487.25</v>
      </c>
      <c r="H16" s="15">
        <f t="shared" ref="H16" si="7">E16-F16</f>
        <v>6983503.25</v>
      </c>
    </row>
    <row r="17" spans="1:8" x14ac:dyDescent="0.2">
      <c r="A17" s="4" t="s">
        <v>140</v>
      </c>
      <c r="B17" s="22"/>
      <c r="C17" s="15">
        <v>3322557.01</v>
      </c>
      <c r="D17" s="15">
        <v>-266500</v>
      </c>
      <c r="E17" s="15">
        <f t="shared" ref="E17" si="8">C17+D17</f>
        <v>3056057.01</v>
      </c>
      <c r="F17" s="15">
        <v>494841.8</v>
      </c>
      <c r="G17" s="15">
        <v>494841.8</v>
      </c>
      <c r="H17" s="15">
        <f t="shared" ref="H17" si="9">E17-F17</f>
        <v>2561215.21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24563238.659999996</v>
      </c>
      <c r="F20" s="23">
        <f t="shared" si="10"/>
        <v>6337581.3999999994</v>
      </c>
      <c r="G20" s="23">
        <f t="shared" si="10"/>
        <v>6337581.3999999994</v>
      </c>
      <c r="H20" s="23">
        <f t="shared" si="10"/>
        <v>18225657.260000002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A57" s="63" t="s">
        <v>145</v>
      </c>
      <c r="B57" s="63"/>
      <c r="C57" s="63"/>
      <c r="D57" s="63"/>
      <c r="E57" s="63"/>
      <c r="F57" s="63"/>
    </row>
  </sheetData>
  <sheetProtection formatCells="0" formatColumns="0" formatRows="0" insertRows="0" deleteRows="0" autoFilter="0"/>
  <mergeCells count="13">
    <mergeCell ref="C25:G25"/>
    <mergeCell ref="H25:H26"/>
    <mergeCell ref="A1:H1"/>
    <mergeCell ref="A3:B5"/>
    <mergeCell ref="A23:H23"/>
    <mergeCell ref="A25:B27"/>
    <mergeCell ref="C3:G3"/>
    <mergeCell ref="H3:H4"/>
    <mergeCell ref="A57:F57"/>
    <mergeCell ref="A37:H37"/>
    <mergeCell ref="A38:B40"/>
    <mergeCell ref="C38:G38"/>
    <mergeCell ref="H38:H39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workbookViewId="0">
      <selection activeCell="D62" sqref="D61:D62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6337581.4000000004</v>
      </c>
      <c r="G16" s="15">
        <f t="shared" si="3"/>
        <v>6337581.4000000004</v>
      </c>
      <c r="H16" s="15">
        <f t="shared" si="3"/>
        <v>18225657.260000002</v>
      </c>
    </row>
    <row r="17" spans="1:8" ht="10.5" x14ac:dyDescent="0.2">
      <c r="A17" s="38"/>
      <c r="B17" s="42" t="s">
        <v>45</v>
      </c>
      <c r="C17" s="15">
        <v>23645462.170000002</v>
      </c>
      <c r="D17" s="15">
        <v>0</v>
      </c>
      <c r="E17" s="15">
        <f>C17+D17</f>
        <v>23645462.170000002</v>
      </c>
      <c r="F17" s="15">
        <v>6076363.8200000003</v>
      </c>
      <c r="G17" s="15">
        <v>6076363.8200000003</v>
      </c>
      <c r="H17" s="15">
        <f t="shared" ref="H17:H23" si="4">E17-F17</f>
        <v>17569098.350000001</v>
      </c>
    </row>
    <row r="18" spans="1:8" ht="10.5" x14ac:dyDescent="0.2">
      <c r="A18" s="38"/>
      <c r="B18" s="42" t="s">
        <v>28</v>
      </c>
      <c r="C18" s="15">
        <v>917776.49</v>
      </c>
      <c r="D18" s="15">
        <v>0</v>
      </c>
      <c r="E18" s="15">
        <f t="shared" ref="E18:E23" si="5">C18+D18</f>
        <v>917776.49</v>
      </c>
      <c r="F18" s="15">
        <v>261217.58</v>
      </c>
      <c r="G18" s="15">
        <v>261217.58</v>
      </c>
      <c r="H18" s="15">
        <f t="shared" si="4"/>
        <v>656558.91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6337581.4000000004</v>
      </c>
      <c r="G42" s="23">
        <f t="shared" si="12"/>
        <v>6337581.4000000004</v>
      </c>
      <c r="H42" s="23">
        <f t="shared" si="12"/>
        <v>18225657.260000002</v>
      </c>
    </row>
    <row r="43" spans="1:8" x14ac:dyDescent="0.2">
      <c r="A43" s="63" t="s">
        <v>145</v>
      </c>
      <c r="B43" s="63"/>
      <c r="C43" s="63"/>
      <c r="D43" s="63"/>
      <c r="E43" s="63"/>
      <c r="F43" s="63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A43:F4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2020-04-27T19:29:10Z</cp:lastPrinted>
  <dcterms:created xsi:type="dcterms:W3CDTF">2014-02-10T03:37:14Z</dcterms:created>
  <dcterms:modified xsi:type="dcterms:W3CDTF">2020-07-15T19:04:47Z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